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7年8月版共同性表單\"/>
    </mc:Choice>
  </mc:AlternateContent>
  <bookViews>
    <workbookView xWindow="0" yWindow="0" windowWidth="23040" windowHeight="9000"/>
  </bookViews>
  <sheets>
    <sheet name="計畫1-2" sheetId="2" r:id="rId1"/>
    <sheet name="計畫3-4" sheetId="3" r:id="rId2"/>
    <sheet name="計畫5-6" sheetId="5" r:id="rId3"/>
  </sheets>
  <definedNames>
    <definedName name="_xlnm.Print_Area" localSheetId="0">'計畫1-2'!$A$1:$G$29</definedName>
    <definedName name="_xlnm.Print_Area" localSheetId="1">'計畫3-4'!$A$1:$G$29</definedName>
    <definedName name="_xlnm.Print_Area" localSheetId="2">'計畫5-6'!$A$1:$G$29</definedName>
  </definedNames>
  <calcPr calcId="152511"/>
</workbook>
</file>

<file path=xl/calcChain.xml><?xml version="1.0" encoding="utf-8"?>
<calcChain xmlns="http://schemas.openxmlformats.org/spreadsheetml/2006/main">
  <c r="D18" i="5" l="1"/>
  <c r="D3" i="5"/>
  <c r="D18" i="3"/>
  <c r="D3" i="3"/>
  <c r="D18" i="2"/>
  <c r="D3" i="2"/>
  <c r="A19" i="5" l="1"/>
  <c r="F12" i="5"/>
  <c r="F27" i="5" s="1"/>
  <c r="E12" i="5"/>
  <c r="E27" i="5" s="1"/>
  <c r="D12" i="5"/>
  <c r="D27" i="5" s="1"/>
  <c r="C12" i="5"/>
  <c r="C27" i="5" s="1"/>
  <c r="A12" i="5"/>
  <c r="A27" i="5" s="1"/>
  <c r="B18" i="5" s="1"/>
  <c r="F11" i="5"/>
  <c r="F26" i="5" s="1"/>
  <c r="E11" i="5"/>
  <c r="E26" i="5" s="1"/>
  <c r="D11" i="5"/>
  <c r="D26" i="5" s="1"/>
  <c r="C11" i="5"/>
  <c r="C26" i="5" s="1"/>
  <c r="A11" i="5"/>
  <c r="A26" i="5" s="1"/>
  <c r="F10" i="5"/>
  <c r="F25" i="5" s="1"/>
  <c r="E10" i="5"/>
  <c r="E25" i="5" s="1"/>
  <c r="D10" i="5"/>
  <c r="D25" i="5" s="1"/>
  <c r="C10" i="5"/>
  <c r="C25" i="5" s="1"/>
  <c r="A10" i="5"/>
  <c r="A25" i="5" s="1"/>
  <c r="F9" i="5"/>
  <c r="F24" i="5" s="1"/>
  <c r="E9" i="5"/>
  <c r="E24" i="5" s="1"/>
  <c r="D9" i="5"/>
  <c r="D24" i="5" s="1"/>
  <c r="C9" i="5"/>
  <c r="C24" i="5" s="1"/>
  <c r="A9" i="5"/>
  <c r="A24" i="5" s="1"/>
  <c r="F8" i="5"/>
  <c r="F23" i="5" s="1"/>
  <c r="E8" i="5"/>
  <c r="E23" i="5" s="1"/>
  <c r="D8" i="5"/>
  <c r="D23" i="5" s="1"/>
  <c r="C8" i="5"/>
  <c r="C23" i="5" s="1"/>
  <c r="A8" i="5"/>
  <c r="A23" i="5" s="1"/>
  <c r="F7" i="5"/>
  <c r="F22" i="5" s="1"/>
  <c r="E7" i="5"/>
  <c r="D7" i="5"/>
  <c r="D22" i="5" s="1"/>
  <c r="C7" i="5"/>
  <c r="C22" i="5" s="1"/>
  <c r="A7" i="5"/>
  <c r="A22" i="5" s="1"/>
  <c r="F8" i="3"/>
  <c r="F23" i="3" s="1"/>
  <c r="F9" i="3"/>
  <c r="F24" i="3" s="1"/>
  <c r="F10" i="3"/>
  <c r="F11" i="3"/>
  <c r="F26" i="3" s="1"/>
  <c r="F12" i="3"/>
  <c r="F27" i="3" s="1"/>
  <c r="E8" i="3"/>
  <c r="E9" i="3"/>
  <c r="E10" i="3"/>
  <c r="E11" i="3"/>
  <c r="E26" i="3" s="1"/>
  <c r="E12" i="3"/>
  <c r="E27" i="3" s="1"/>
  <c r="D8" i="3"/>
  <c r="D9" i="3"/>
  <c r="D10" i="3"/>
  <c r="D11" i="3"/>
  <c r="D12" i="3"/>
  <c r="E7" i="3"/>
  <c r="F7" i="3"/>
  <c r="D7" i="3"/>
  <c r="D22" i="3" s="1"/>
  <c r="C7" i="3"/>
  <c r="C8" i="3"/>
  <c r="C9" i="3"/>
  <c r="C24" i="3" s="1"/>
  <c r="C10" i="3"/>
  <c r="C11" i="3"/>
  <c r="C12" i="3"/>
  <c r="C27" i="3" s="1"/>
  <c r="C22" i="3"/>
  <c r="A8" i="3"/>
  <c r="A23" i="3" s="1"/>
  <c r="A9" i="3"/>
  <c r="B3" i="3" s="1"/>
  <c r="A10" i="3"/>
  <c r="A11" i="3"/>
  <c r="A26" i="3" s="1"/>
  <c r="A12" i="3"/>
  <c r="A7" i="3"/>
  <c r="D27" i="3"/>
  <c r="A27" i="3"/>
  <c r="D26" i="3"/>
  <c r="C26" i="3"/>
  <c r="F25" i="3"/>
  <c r="E25" i="3"/>
  <c r="D25" i="3"/>
  <c r="C25" i="3"/>
  <c r="A25" i="3"/>
  <c r="B18" i="3" s="1"/>
  <c r="E24" i="3"/>
  <c r="D24" i="3"/>
  <c r="A24" i="3"/>
  <c r="E23" i="3"/>
  <c r="D23" i="3"/>
  <c r="C23" i="3"/>
  <c r="F22" i="3"/>
  <c r="E22" i="3"/>
  <c r="A19" i="3"/>
  <c r="E13" i="5" l="1"/>
  <c r="E4" i="5" s="1"/>
  <c r="B3" i="5"/>
  <c r="E13" i="3"/>
  <c r="E4" i="3" s="1"/>
  <c r="E22" i="5"/>
  <c r="E28" i="5" s="1"/>
  <c r="E19" i="5" s="1"/>
  <c r="E28" i="3"/>
  <c r="E19" i="3" s="1"/>
  <c r="A22" i="3"/>
  <c r="A19" i="2"/>
  <c r="F27" i="2"/>
  <c r="E23" i="2"/>
  <c r="F23" i="2"/>
  <c r="E24" i="2"/>
  <c r="F24" i="2"/>
  <c r="E25" i="2"/>
  <c r="F25" i="2"/>
  <c r="E26" i="2"/>
  <c r="F26" i="2"/>
  <c r="E27" i="2"/>
  <c r="F22" i="2"/>
  <c r="C23" i="2"/>
  <c r="D23" i="2"/>
  <c r="C24" i="2"/>
  <c r="D24" i="2"/>
  <c r="C25" i="2"/>
  <c r="D25" i="2"/>
  <c r="C26" i="2"/>
  <c r="D26" i="2"/>
  <c r="C27" i="2"/>
  <c r="D27" i="2"/>
  <c r="D22" i="2"/>
  <c r="E22" i="2"/>
  <c r="E28" i="2" s="1"/>
  <c r="E19" i="2" s="1"/>
  <c r="C22" i="2"/>
  <c r="A23" i="2"/>
  <c r="A24" i="2"/>
  <c r="A25" i="2"/>
  <c r="A26" i="2"/>
  <c r="A27" i="2"/>
  <c r="A22" i="2"/>
  <c r="B18" i="2"/>
  <c r="E13" i="2" l="1"/>
  <c r="B3" i="2" l="1"/>
  <c r="E4" i="2" l="1"/>
</calcChain>
</file>

<file path=xl/comments1.xml><?xml version="1.0" encoding="utf-8"?>
<comments xmlns="http://schemas.openxmlformats.org/spreadsheetml/2006/main">
  <authors>
    <author>User</author>
  </authors>
  <commentList>
    <comment ref="A2" authorId="0" shapeId="0">
      <text>
        <r>
          <rPr>
            <sz val="16"/>
            <color indexed="12"/>
            <rFont val="標楷體"/>
            <family val="4"/>
            <charset val="136"/>
          </rPr>
          <t>1.不同計畫之支出分攤，請使用附表，寫法如範本。
2.請在第一張(計畫1)修改紅色字體部分。第2~3張會自動完成，再列印出來。
3.如同一計畫，不同經費用途，可合併請購於同一張原始憑證黏存單，無需使用支出分攤表。</t>
        </r>
      </text>
    </comment>
    <comment ref="E4" authorId="0" shapeId="0">
      <text>
        <r>
          <rPr>
            <sz val="11"/>
            <color indexed="81"/>
            <rFont val="細明體"/>
            <family val="3"/>
            <charset val="136"/>
          </rPr>
          <t>本欄金額自動轉換大寫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>
      <text>
        <r>
          <rPr>
            <sz val="11"/>
            <color indexed="81"/>
            <rFont val="細明體"/>
            <family val="3"/>
            <charset val="136"/>
          </rPr>
          <t>填寫
請購單編號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sz val="11"/>
            <color indexed="81"/>
            <rFont val="新細明體"/>
            <family val="1"/>
            <charset val="136"/>
          </rPr>
          <t>填寫
計畫代碼</t>
        </r>
      </text>
    </comment>
    <comment ref="D7" authorId="0" shapeId="0">
      <text>
        <r>
          <rPr>
            <sz val="11"/>
            <color indexed="81"/>
            <rFont val="細明體"/>
            <family val="3"/>
            <charset val="136"/>
          </rPr>
          <t>填寫
計畫名稱</t>
        </r>
      </text>
    </comment>
    <comment ref="E7" authorId="0" shapeId="0">
      <text>
        <r>
          <rPr>
            <sz val="11"/>
            <color indexed="81"/>
            <rFont val="細明體"/>
            <family val="3"/>
            <charset val="136"/>
          </rPr>
          <t>填寫
計畫支用金額</t>
        </r>
      </text>
    </comment>
    <comment ref="F7" authorId="0" shapeId="0">
      <text>
        <r>
          <rPr>
            <sz val="11"/>
            <color indexed="81"/>
            <rFont val="細明體"/>
            <family val="3"/>
            <charset val="136"/>
          </rPr>
          <t>1.借支编號
2.借支金額
3.代墊人及代墊金額</t>
        </r>
      </text>
    </comment>
    <comment ref="E13" authorId="0" shapeId="0">
      <text>
        <r>
          <rPr>
            <sz val="11"/>
            <color indexed="81"/>
            <rFont val="細明體"/>
            <family val="3"/>
            <charset val="136"/>
          </rPr>
          <t>各項計畫支出合計
(自動加總)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G5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<sst xmlns="http://schemas.openxmlformats.org/spreadsheetml/2006/main" count="98" uniqueCount="44">
  <si>
    <t>科                目</t>
    <phoneticPr fontId="2" type="noConversion"/>
  </si>
  <si>
    <t>備  註</t>
    <phoneticPr fontId="2" type="noConversion"/>
  </si>
  <si>
    <t>說  明</t>
    <phoneticPr fontId="2" type="noConversion"/>
  </si>
  <si>
    <t>金  額</t>
    <phoneticPr fontId="2" type="noConversion"/>
  </si>
  <si>
    <t>國立臺東大學附屬體育高級中學</t>
    <phoneticPr fontId="2" type="noConversion"/>
  </si>
  <si>
    <t>支出科目分攤表</t>
    <phoneticPr fontId="2" type="noConversion"/>
  </si>
  <si>
    <t>○○○代墊9,330元</t>
    <phoneticPr fontId="4" type="noConversion"/>
  </si>
  <si>
    <t>借支编號 T10704000020
借支金額230,000元
○○○代墊1,428元</t>
    <phoneticPr fontId="4" type="noConversion"/>
  </si>
  <si>
    <t>借支编號 T10704000020
借支金額230,000元
○○○代墊3,262元
○○○代墊6,062元</t>
    <phoneticPr fontId="4" type="noConversion"/>
  </si>
  <si>
    <t>單位：新台幣</t>
    <phoneticPr fontId="2" type="noConversion"/>
  </si>
  <si>
    <t xml:space="preserve">107年全中運縣府補助款  </t>
    <phoneticPr fontId="2" type="noConversion"/>
  </si>
  <si>
    <t>107E44404</t>
    <phoneticPr fontId="2" type="noConversion"/>
  </si>
  <si>
    <t>田徑-(106)獎勵聘任運動教練補助</t>
    <phoneticPr fontId="2" type="noConversion"/>
  </si>
  <si>
    <t>防護員巡迴計畫</t>
  </si>
  <si>
    <t>107年發展特色運動計畫</t>
    <phoneticPr fontId="2" type="noConversion"/>
  </si>
  <si>
    <t>國中部比賽經費</t>
    <phoneticPr fontId="2" type="noConversion"/>
  </si>
  <si>
    <t>107E4602</t>
    <phoneticPr fontId="2" type="noConversion"/>
  </si>
  <si>
    <t>107T0401-70</t>
    <phoneticPr fontId="2" type="noConversion"/>
  </si>
  <si>
    <t>106E4314-1</t>
    <phoneticPr fontId="2" type="noConversion"/>
  </si>
  <si>
    <t>106E4317-2</t>
    <phoneticPr fontId="2" type="noConversion"/>
  </si>
  <si>
    <t>E10704000001</t>
    <phoneticPr fontId="2" type="noConversion"/>
  </si>
  <si>
    <t>E10704000004</t>
    <phoneticPr fontId="2" type="noConversion"/>
  </si>
  <si>
    <t>E10604000003</t>
    <phoneticPr fontId="2" type="noConversion"/>
  </si>
  <si>
    <t>E10704000002</t>
    <phoneticPr fontId="2" type="noConversion"/>
  </si>
  <si>
    <t>T10704000005</t>
    <phoneticPr fontId="2" type="noConversion"/>
  </si>
  <si>
    <t>107年改善運動環境計畫</t>
    <phoneticPr fontId="2" type="noConversion"/>
  </si>
  <si>
    <t>E10604000006</t>
    <phoneticPr fontId="2" type="noConversion"/>
  </si>
  <si>
    <t>107E4305</t>
    <phoneticPr fontId="2" type="noConversion"/>
  </si>
  <si>
    <t>計 畫 代 碼</t>
    <phoneticPr fontId="2" type="noConversion"/>
  </si>
  <si>
    <t>計 畫 名 稱</t>
    <phoneticPr fontId="2" type="noConversion"/>
  </si>
  <si>
    <t>合     計</t>
    <phoneticPr fontId="2" type="noConversion"/>
  </si>
  <si>
    <t>憑 證 (請 購) 編 號</t>
    <phoneticPr fontId="2" type="noConversion"/>
  </si>
  <si>
    <t>○○○代墊2,800元</t>
    <phoneticPr fontId="4" type="noConversion"/>
  </si>
  <si>
    <t>所屬年度月份：107年度  月份</t>
    <phoneticPr fontId="2" type="noConversion"/>
  </si>
  <si>
    <t>所屬年度月份：107年度  月份</t>
    <phoneticPr fontId="2" type="noConversion"/>
  </si>
  <si>
    <t>借支编號 T10704000020
借支金額230,000元
○○○代墊278元</t>
    <phoneticPr fontId="4" type="noConversion"/>
  </si>
  <si>
    <r>
      <t xml:space="preserve">憑證編號 </t>
    </r>
    <r>
      <rPr>
        <sz val="12"/>
        <color rgb="FF0000CC"/>
        <rFont val="標楷體"/>
        <family val="4"/>
        <charset val="136"/>
      </rPr>
      <t>(1)</t>
    </r>
    <phoneticPr fontId="2" type="noConversion"/>
  </si>
  <si>
    <r>
      <t>所屬年度月份：</t>
    </r>
    <r>
      <rPr>
        <sz val="16"/>
        <color rgb="FFFF0000"/>
        <rFont val="標楷體"/>
        <family val="4"/>
        <charset val="136"/>
      </rPr>
      <t>107年度  月份</t>
    </r>
    <phoneticPr fontId="2" type="noConversion"/>
  </si>
  <si>
    <r>
      <t xml:space="preserve">憑證編號 </t>
    </r>
    <r>
      <rPr>
        <sz val="12"/>
        <color rgb="FF0000CC"/>
        <rFont val="標楷體"/>
        <family val="4"/>
        <charset val="136"/>
      </rPr>
      <t>(2)</t>
    </r>
    <phoneticPr fontId="2" type="noConversion"/>
  </si>
  <si>
    <r>
      <t xml:space="preserve">憑證編號 </t>
    </r>
    <r>
      <rPr>
        <sz val="12"/>
        <color rgb="FF0000CC"/>
        <rFont val="標楷體"/>
        <family val="4"/>
        <charset val="136"/>
      </rPr>
      <t>(3)</t>
    </r>
    <phoneticPr fontId="2" type="noConversion"/>
  </si>
  <si>
    <r>
      <t xml:space="preserve">憑證編號 </t>
    </r>
    <r>
      <rPr>
        <sz val="12"/>
        <color rgb="FF0000CC"/>
        <rFont val="標楷體"/>
        <family val="4"/>
        <charset val="136"/>
      </rPr>
      <t>(4)</t>
    </r>
    <phoneticPr fontId="2" type="noConversion"/>
  </si>
  <si>
    <r>
      <t xml:space="preserve">憑證編號 </t>
    </r>
    <r>
      <rPr>
        <sz val="12"/>
        <color rgb="FF0000CC"/>
        <rFont val="標楷體"/>
        <family val="4"/>
        <charset val="136"/>
      </rPr>
      <t>(6)</t>
    </r>
    <phoneticPr fontId="2" type="noConversion"/>
  </si>
  <si>
    <r>
      <t xml:space="preserve">憑證編號 </t>
    </r>
    <r>
      <rPr>
        <sz val="12"/>
        <color rgb="FF0000CC"/>
        <rFont val="標楷體"/>
        <family val="4"/>
        <charset val="136"/>
      </rPr>
      <t>(5)</t>
    </r>
    <phoneticPr fontId="2" type="noConversion"/>
  </si>
  <si>
    <r>
      <rPr>
        <sz val="12"/>
        <color rgb="FF000000"/>
        <rFont val="標楷體"/>
        <family val="4"/>
        <charset val="136"/>
      </rPr>
      <t xml:space="preserve">107年8月版                   </t>
    </r>
    <r>
      <rPr>
        <sz val="19"/>
        <color rgb="FF000000"/>
        <rFont val="標楷體"/>
        <family val="4"/>
        <charset val="136"/>
      </rPr>
      <t>國立臺東大學附屬體育高級中學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</si>
</sst>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76" formatCode="[DBNum2]&quot;總&quot;&quot;金&quot;&quot;額&quot;\ &quot;新&quot;&quot;台&quot;&quot;幣&quot;\:[$-404]General&quot;元&quot;&quot;整&quot;"/>
    <numFmt numFmtId="177" formatCode="_-* #,##0_-;\-* #,##0_-;_-* &quot;-&quot;??_-;_-@_-"/>
    <numFmt numFmtId="178" formatCode="[$-404]e&quot;年&quot;m&quot;月&quot;d&quot;日&quot;;@"/>
    <numFmt numFmtId="179" formatCode="[DBNum2]&quot;總&quot;&quot;計&quot;\:[$-404]General"/>
  </numFmts>
  <fonts count="3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9"/>
      <color rgb="FF000000"/>
      <name val="標楷體"/>
      <family val="4"/>
      <charset val="136"/>
    </font>
    <font>
      <sz val="19"/>
      <color theme="1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細明體"/>
      <family val="3"/>
      <charset val="136"/>
    </font>
    <font>
      <sz val="16"/>
      <color rgb="FFFF0000"/>
      <name val="標楷體"/>
      <family val="4"/>
      <charset val="136"/>
    </font>
    <font>
      <sz val="8"/>
      <color rgb="FFFF0000"/>
      <name val="標楷體"/>
      <family val="4"/>
      <charset val="136"/>
    </font>
    <font>
      <sz val="9"/>
      <color rgb="FFFF0000"/>
      <name val="標楷體"/>
      <family val="4"/>
      <charset val="136"/>
    </font>
    <font>
      <sz val="11"/>
      <color indexed="81"/>
      <name val="新細明體"/>
      <family val="1"/>
      <charset val="136"/>
    </font>
    <font>
      <sz val="20"/>
      <color rgb="FF000000"/>
      <name val="標楷體"/>
      <family val="4"/>
      <charset val="136"/>
    </font>
    <font>
      <sz val="20"/>
      <color theme="1"/>
      <name val="標楷體"/>
      <family val="4"/>
      <charset val="136"/>
    </font>
    <font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6"/>
      <color rgb="FF0000CC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FF0000"/>
      <name val="標楷體"/>
      <family val="4"/>
      <charset val="136"/>
    </font>
    <font>
      <sz val="18"/>
      <color rgb="FFFF0000"/>
      <name val="標楷體"/>
      <family val="4"/>
      <charset val="136"/>
    </font>
    <font>
      <sz val="7"/>
      <color rgb="FFFF0000"/>
      <name val="標楷體"/>
      <family val="4"/>
      <charset val="136"/>
    </font>
    <font>
      <sz val="22"/>
      <color rgb="FF000000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標楷體"/>
      <family val="4"/>
      <charset val="136"/>
    </font>
    <font>
      <sz val="16"/>
      <color indexed="12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DashDotDot">
        <color rgb="FFFF0000"/>
      </top>
      <bottom/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12" fillId="0" borderId="18" xfId="0" applyFont="1" applyBorder="1" applyAlignment="1">
      <alignment vertical="center" wrapText="1"/>
    </xf>
    <xf numFmtId="0" fontId="13" fillId="0" borderId="18" xfId="0" applyFont="1" applyBorder="1" applyAlignment="1">
      <alignment vertical="center" wrapText="1"/>
    </xf>
    <xf numFmtId="0" fontId="13" fillId="0" borderId="19" xfId="0" applyFont="1" applyBorder="1" applyAlignment="1">
      <alignment vertical="center" wrapText="1"/>
    </xf>
    <xf numFmtId="0" fontId="18" fillId="0" borderId="0" xfId="0" applyFont="1">
      <alignment vertical="center"/>
    </xf>
    <xf numFmtId="179" fontId="19" fillId="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22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177" fontId="24" fillId="0" borderId="2" xfId="1" applyNumberFormat="1" applyFont="1" applyBorder="1" applyAlignment="1">
      <alignment vertical="center" wrapText="1"/>
    </xf>
    <xf numFmtId="0" fontId="18" fillId="0" borderId="5" xfId="0" applyFont="1" applyBorder="1" applyAlignment="1">
      <alignment vertical="top" wrapText="1"/>
    </xf>
    <xf numFmtId="0" fontId="18" fillId="0" borderId="5" xfId="0" applyFont="1" applyBorder="1">
      <alignment vertical="center"/>
    </xf>
    <xf numFmtId="0" fontId="22" fillId="0" borderId="5" xfId="0" applyFont="1" applyBorder="1" applyAlignment="1">
      <alignment horizontal="left" vertical="center" wrapText="1" indent="2"/>
    </xf>
    <xf numFmtId="0" fontId="25" fillId="0" borderId="2" xfId="0" applyFont="1" applyBorder="1">
      <alignment vertical="center"/>
    </xf>
    <xf numFmtId="0" fontId="22" fillId="0" borderId="6" xfId="0" applyFont="1" applyBorder="1" applyAlignment="1">
      <alignment horizontal="left" vertical="center" wrapText="1" indent="1"/>
    </xf>
    <xf numFmtId="0" fontId="19" fillId="0" borderId="6" xfId="0" applyFont="1" applyBorder="1" applyAlignment="1">
      <alignment horizontal="left" vertical="center" wrapText="1" indent="1"/>
    </xf>
    <xf numFmtId="177" fontId="26" fillId="2" borderId="6" xfId="1" applyNumberFormat="1" applyFont="1" applyFill="1" applyBorder="1" applyAlignment="1">
      <alignment vertical="center" wrapText="1"/>
    </xf>
    <xf numFmtId="0" fontId="22" fillId="0" borderId="7" xfId="0" applyFont="1" applyBorder="1" applyAlignment="1">
      <alignment horizontal="left" vertical="center" wrapText="1" indent="1"/>
    </xf>
    <xf numFmtId="0" fontId="18" fillId="0" borderId="25" xfId="0" applyFont="1" applyBorder="1">
      <alignment vertical="center"/>
    </xf>
    <xf numFmtId="0" fontId="5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 wrapText="1"/>
    </xf>
    <xf numFmtId="177" fontId="17" fillId="0" borderId="2" xfId="1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left" vertical="center" wrapText="1"/>
    </xf>
    <xf numFmtId="0" fontId="30" fillId="0" borderId="2" xfId="0" applyFont="1" applyBorder="1" applyAlignment="1">
      <alignment horizontal="left" vertical="center" wrapText="1"/>
    </xf>
    <xf numFmtId="49" fontId="30" fillId="0" borderId="2" xfId="0" applyNumberFormat="1" applyFont="1" applyBorder="1" applyAlignment="1">
      <alignment horizontal="left" vertical="center" wrapText="1"/>
    </xf>
    <xf numFmtId="0" fontId="31" fillId="0" borderId="2" xfId="0" applyFont="1" applyBorder="1" applyAlignment="1">
      <alignment horizontal="left" vertical="center" wrapText="1"/>
    </xf>
    <xf numFmtId="0" fontId="32" fillId="0" borderId="5" xfId="0" applyFont="1" applyBorder="1" applyAlignment="1">
      <alignment vertical="top" wrapText="1"/>
    </xf>
    <xf numFmtId="0" fontId="32" fillId="0" borderId="0" xfId="0" applyFont="1">
      <alignment vertical="center"/>
    </xf>
    <xf numFmtId="0" fontId="32" fillId="0" borderId="5" xfId="0" applyFont="1" applyBorder="1">
      <alignment vertical="center"/>
    </xf>
    <xf numFmtId="0" fontId="28" fillId="0" borderId="5" xfId="0" applyFont="1" applyBorder="1" applyAlignment="1">
      <alignment horizontal="left" vertical="center" wrapText="1" indent="2"/>
    </xf>
    <xf numFmtId="0" fontId="32" fillId="0" borderId="0" xfId="0" applyFont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9" fontId="21" fillId="0" borderId="1" xfId="0" applyNumberFormat="1" applyFont="1" applyBorder="1" applyAlignment="1">
      <alignment horizontal="left" vertical="center"/>
    </xf>
    <xf numFmtId="178" fontId="5" fillId="0" borderId="0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76" fontId="3" fillId="2" borderId="15" xfId="0" applyNumberFormat="1" applyFont="1" applyFill="1" applyBorder="1" applyAlignment="1">
      <alignment horizontal="left" vertical="center" shrinkToFit="1"/>
    </xf>
    <xf numFmtId="176" fontId="3" fillId="2" borderId="16" xfId="0" applyNumberFormat="1" applyFont="1" applyFill="1" applyBorder="1" applyAlignment="1">
      <alignment horizontal="left" vertical="center" shrinkToFit="1"/>
    </xf>
    <xf numFmtId="176" fontId="3" fillId="2" borderId="17" xfId="0" applyNumberFormat="1" applyFont="1" applyFill="1" applyBorder="1" applyAlignment="1">
      <alignment horizontal="left" vertical="center" shrinkToFi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78" fontId="17" fillId="0" borderId="0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colors>
    <mruColors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E22" sqref="E22"/>
    </sheetView>
  </sheetViews>
  <sheetFormatPr defaultColWidth="8.88671875" defaultRowHeight="16.2" x14ac:dyDescent="0.3"/>
  <cols>
    <col min="1" max="1" width="14.6640625" style="4" customWidth="1"/>
    <col min="2" max="2" width="5.33203125" style="4" customWidth="1"/>
    <col min="3" max="3" width="17.88671875" style="4" customWidth="1"/>
    <col min="4" max="4" width="25.5546875" style="4" customWidth="1"/>
    <col min="5" max="5" width="20.77734375" style="4" customWidth="1"/>
    <col min="6" max="6" width="23.44140625" style="4" customWidth="1"/>
    <col min="7" max="7" width="12.88671875" style="4" customWidth="1"/>
    <col min="8" max="16384" width="8.88671875" style="4"/>
  </cols>
  <sheetData>
    <row r="1" spans="1:10" ht="25.8" x14ac:dyDescent="0.3">
      <c r="A1" s="57" t="s">
        <v>43</v>
      </c>
      <c r="B1" s="57"/>
      <c r="C1" s="58"/>
      <c r="D1" s="58"/>
      <c r="E1" s="58"/>
      <c r="F1" s="58"/>
      <c r="G1" s="58"/>
    </row>
    <row r="2" spans="1:10" ht="28.2" x14ac:dyDescent="0.3">
      <c r="A2" s="55" t="s">
        <v>5</v>
      </c>
      <c r="B2" s="55"/>
      <c r="C2" s="56"/>
      <c r="D2" s="56"/>
      <c r="E2" s="56"/>
      <c r="F2" s="56"/>
      <c r="G2" s="56"/>
    </row>
    <row r="3" spans="1:10" ht="28.8" customHeight="1" thickBot="1" x14ac:dyDescent="0.35">
      <c r="A3" s="5" t="s">
        <v>36</v>
      </c>
      <c r="B3" s="47" t="str">
        <f>A7</f>
        <v>E10704000001</v>
      </c>
      <c r="C3" s="47"/>
      <c r="D3" s="48">
        <f ca="1">TODAY()</f>
        <v>43340</v>
      </c>
      <c r="E3" s="48"/>
      <c r="F3" s="6"/>
      <c r="G3" s="7" t="s">
        <v>9</v>
      </c>
    </row>
    <row r="4" spans="1:10" ht="34.799999999999997" customHeight="1" x14ac:dyDescent="0.3">
      <c r="A4" s="49" t="s">
        <v>37</v>
      </c>
      <c r="B4" s="50"/>
      <c r="C4" s="51"/>
      <c r="D4" s="51"/>
      <c r="E4" s="52">
        <f>E13</f>
        <v>273160</v>
      </c>
      <c r="F4" s="53"/>
      <c r="G4" s="54"/>
    </row>
    <row r="5" spans="1:10" ht="19.8" x14ac:dyDescent="0.3">
      <c r="A5" s="38" t="s">
        <v>0</v>
      </c>
      <c r="B5" s="39"/>
      <c r="C5" s="39"/>
      <c r="D5" s="40"/>
      <c r="E5" s="41" t="s">
        <v>3</v>
      </c>
      <c r="F5" s="41" t="s">
        <v>2</v>
      </c>
      <c r="G5" s="43" t="s">
        <v>1</v>
      </c>
    </row>
    <row r="6" spans="1:10" s="9" customFormat="1" ht="39.6" customHeight="1" x14ac:dyDescent="0.3">
      <c r="A6" s="38" t="s">
        <v>31</v>
      </c>
      <c r="B6" s="40"/>
      <c r="C6" s="8" t="s">
        <v>28</v>
      </c>
      <c r="D6" s="8" t="s">
        <v>29</v>
      </c>
      <c r="E6" s="42"/>
      <c r="F6" s="42"/>
      <c r="G6" s="44"/>
    </row>
    <row r="7" spans="1:10" ht="40.799999999999997" customHeight="1" x14ac:dyDescent="0.3">
      <c r="A7" s="61" t="s">
        <v>20</v>
      </c>
      <c r="B7" s="62"/>
      <c r="C7" s="10" t="s">
        <v>11</v>
      </c>
      <c r="D7" s="11" t="s">
        <v>10</v>
      </c>
      <c r="E7" s="12">
        <v>218494</v>
      </c>
      <c r="F7" s="1" t="s">
        <v>8</v>
      </c>
      <c r="G7" s="13"/>
    </row>
    <row r="8" spans="1:10" ht="40.799999999999997" customHeight="1" x14ac:dyDescent="0.3">
      <c r="A8" s="63" t="s">
        <v>23</v>
      </c>
      <c r="B8" s="64"/>
      <c r="C8" s="10" t="s">
        <v>19</v>
      </c>
      <c r="D8" s="11" t="s">
        <v>12</v>
      </c>
      <c r="E8" s="12">
        <v>11784</v>
      </c>
      <c r="F8" s="2" t="s">
        <v>35</v>
      </c>
      <c r="G8" s="14"/>
    </row>
    <row r="9" spans="1:10" ht="40.799999999999997" customHeight="1" x14ac:dyDescent="0.3">
      <c r="A9" s="63" t="s">
        <v>22</v>
      </c>
      <c r="B9" s="64"/>
      <c r="C9" s="10" t="s">
        <v>18</v>
      </c>
      <c r="D9" s="11" t="s">
        <v>13</v>
      </c>
      <c r="E9" s="12">
        <v>9330</v>
      </c>
      <c r="F9" s="2" t="s">
        <v>6</v>
      </c>
      <c r="G9" s="14"/>
    </row>
    <row r="10" spans="1:10" ht="40.799999999999997" customHeight="1" x14ac:dyDescent="0.3">
      <c r="A10" s="63" t="s">
        <v>21</v>
      </c>
      <c r="B10" s="64"/>
      <c r="C10" s="10" t="s">
        <v>16</v>
      </c>
      <c r="D10" s="11" t="s">
        <v>14</v>
      </c>
      <c r="E10" s="12">
        <v>2800</v>
      </c>
      <c r="F10" s="3" t="s">
        <v>32</v>
      </c>
      <c r="G10" s="15"/>
      <c r="J10" s="9"/>
    </row>
    <row r="11" spans="1:10" ht="40.799999999999997" customHeight="1" x14ac:dyDescent="0.3">
      <c r="A11" s="63" t="s">
        <v>24</v>
      </c>
      <c r="B11" s="64"/>
      <c r="C11" s="10" t="s">
        <v>17</v>
      </c>
      <c r="D11" s="11" t="s">
        <v>15</v>
      </c>
      <c r="E11" s="12">
        <v>10752</v>
      </c>
      <c r="F11" s="3" t="s">
        <v>7</v>
      </c>
      <c r="G11" s="15"/>
    </row>
    <row r="12" spans="1:10" ht="40.799999999999997" customHeight="1" x14ac:dyDescent="0.3">
      <c r="A12" s="63" t="s">
        <v>26</v>
      </c>
      <c r="B12" s="64"/>
      <c r="C12" s="10" t="s">
        <v>27</v>
      </c>
      <c r="D12" s="11" t="s">
        <v>25</v>
      </c>
      <c r="E12" s="12">
        <v>20000</v>
      </c>
      <c r="F12" s="16"/>
      <c r="G12" s="15"/>
    </row>
    <row r="13" spans="1:10" ht="41.4" customHeight="1" thickBot="1" x14ac:dyDescent="0.35">
      <c r="A13" s="36" t="s">
        <v>30</v>
      </c>
      <c r="B13" s="37"/>
      <c r="C13" s="17"/>
      <c r="D13" s="18"/>
      <c r="E13" s="19">
        <f>SUM(E7:E12)</f>
        <v>273160</v>
      </c>
      <c r="F13" s="17"/>
      <c r="G13" s="20"/>
    </row>
    <row r="14" spans="1:10" ht="23.4" customHeight="1" thickBot="1" x14ac:dyDescent="0.35">
      <c r="A14" s="59"/>
      <c r="B14" s="59"/>
      <c r="C14" s="60"/>
      <c r="D14" s="60"/>
      <c r="E14" s="60"/>
      <c r="F14" s="60"/>
      <c r="G14" s="60"/>
    </row>
    <row r="15" spans="1:10" ht="12.6" customHeight="1" x14ac:dyDescent="0.3">
      <c r="A15" s="21"/>
      <c r="B15" s="21"/>
      <c r="C15" s="21"/>
      <c r="D15" s="21"/>
      <c r="E15" s="21"/>
      <c r="F15" s="21"/>
      <c r="G15" s="21"/>
    </row>
    <row r="16" spans="1:10" ht="25.8" x14ac:dyDescent="0.3">
      <c r="A16" s="45" t="s">
        <v>4</v>
      </c>
      <c r="B16" s="45"/>
      <c r="C16" s="46"/>
      <c r="D16" s="46"/>
      <c r="E16" s="46"/>
      <c r="F16" s="46"/>
      <c r="G16" s="46"/>
    </row>
    <row r="17" spans="1:10" ht="28.2" x14ac:dyDescent="0.3">
      <c r="A17" s="55" t="s">
        <v>5</v>
      </c>
      <c r="B17" s="55"/>
      <c r="C17" s="56"/>
      <c r="D17" s="56"/>
      <c r="E17" s="56"/>
      <c r="F17" s="56"/>
      <c r="G17" s="56"/>
    </row>
    <row r="18" spans="1:10" ht="28.8" customHeight="1" thickBot="1" x14ac:dyDescent="0.35">
      <c r="A18" s="5" t="s">
        <v>38</v>
      </c>
      <c r="B18" s="47" t="str">
        <f>A23</f>
        <v>E10704000002</v>
      </c>
      <c r="C18" s="47"/>
      <c r="D18" s="48">
        <f ca="1">TODAY()</f>
        <v>43340</v>
      </c>
      <c r="E18" s="48"/>
      <c r="F18" s="6"/>
      <c r="G18" s="7" t="s">
        <v>9</v>
      </c>
    </row>
    <row r="19" spans="1:10" ht="34.799999999999997" customHeight="1" x14ac:dyDescent="0.3">
      <c r="A19" s="49" t="str">
        <f>A4</f>
        <v>所屬年度月份：107年度  月份</v>
      </c>
      <c r="B19" s="50"/>
      <c r="C19" s="51"/>
      <c r="D19" s="51"/>
      <c r="E19" s="52">
        <f>E28</f>
        <v>273160</v>
      </c>
      <c r="F19" s="53"/>
      <c r="G19" s="54"/>
    </row>
    <row r="20" spans="1:10" ht="19.8" x14ac:dyDescent="0.3">
      <c r="A20" s="38" t="s">
        <v>0</v>
      </c>
      <c r="B20" s="39"/>
      <c r="C20" s="39"/>
      <c r="D20" s="40"/>
      <c r="E20" s="41" t="s">
        <v>3</v>
      </c>
      <c r="F20" s="41" t="s">
        <v>2</v>
      </c>
      <c r="G20" s="43" t="s">
        <v>1</v>
      </c>
    </row>
    <row r="21" spans="1:10" s="9" customFormat="1" ht="39.6" customHeight="1" x14ac:dyDescent="0.3">
      <c r="A21" s="38" t="s">
        <v>31</v>
      </c>
      <c r="B21" s="40"/>
      <c r="C21" s="8" t="s">
        <v>28</v>
      </c>
      <c r="D21" s="8" t="s">
        <v>29</v>
      </c>
      <c r="E21" s="42"/>
      <c r="F21" s="42"/>
      <c r="G21" s="44"/>
    </row>
    <row r="22" spans="1:10" ht="40.799999999999997" customHeight="1" x14ac:dyDescent="0.3">
      <c r="A22" s="34" t="str">
        <f>A7</f>
        <v>E10704000001</v>
      </c>
      <c r="B22" s="35"/>
      <c r="C22" s="22" t="str">
        <f t="shared" ref="C22:C27" si="0">C7</f>
        <v>107E44404</v>
      </c>
      <c r="D22" s="23" t="str">
        <f t="shared" ref="D22:F22" si="1">D7</f>
        <v xml:space="preserve">107年全中運縣府補助款  </v>
      </c>
      <c r="E22" s="24">
        <f t="shared" si="1"/>
        <v>218494</v>
      </c>
      <c r="F22" s="25" t="str">
        <f t="shared" si="1"/>
        <v>借支编號 T10704000020
借支金額230,000元
○○○代墊3,262元
○○○代墊6,062元</v>
      </c>
      <c r="G22" s="13"/>
    </row>
    <row r="23" spans="1:10" ht="40.799999999999997" customHeight="1" x14ac:dyDescent="0.3">
      <c r="A23" s="34" t="str">
        <f t="shared" ref="A23:A27" si="2">A8</f>
        <v>E10704000002</v>
      </c>
      <c r="B23" s="35"/>
      <c r="C23" s="22" t="str">
        <f t="shared" si="0"/>
        <v>106E4317-2</v>
      </c>
      <c r="D23" s="23" t="str">
        <f t="shared" ref="D23:F27" si="3">D8</f>
        <v>田徑-(106)獎勵聘任運動教練補助</v>
      </c>
      <c r="E23" s="24">
        <f t="shared" si="3"/>
        <v>11784</v>
      </c>
      <c r="F23" s="26" t="str">
        <f t="shared" si="3"/>
        <v>借支编號 T10704000020
借支金額230,000元
○○○代墊278元</v>
      </c>
      <c r="G23" s="14"/>
    </row>
    <row r="24" spans="1:10" ht="40.799999999999997" customHeight="1" x14ac:dyDescent="0.3">
      <c r="A24" s="34" t="str">
        <f t="shared" si="2"/>
        <v>E10604000003</v>
      </c>
      <c r="B24" s="35"/>
      <c r="C24" s="22" t="str">
        <f t="shared" si="0"/>
        <v>106E4314-1</v>
      </c>
      <c r="D24" s="23" t="str">
        <f t="shared" si="3"/>
        <v>防護員巡迴計畫</v>
      </c>
      <c r="E24" s="24">
        <f t="shared" si="3"/>
        <v>9330</v>
      </c>
      <c r="F24" s="26" t="str">
        <f t="shared" si="3"/>
        <v>○○○代墊9,330元</v>
      </c>
      <c r="G24" s="14"/>
    </row>
    <row r="25" spans="1:10" ht="40.799999999999997" customHeight="1" x14ac:dyDescent="0.3">
      <c r="A25" s="34" t="str">
        <f t="shared" si="2"/>
        <v>E10704000004</v>
      </c>
      <c r="B25" s="35"/>
      <c r="C25" s="22" t="str">
        <f t="shared" si="0"/>
        <v>107E4602</v>
      </c>
      <c r="D25" s="23" t="str">
        <f t="shared" si="3"/>
        <v>107年發展特色運動計畫</v>
      </c>
      <c r="E25" s="24">
        <f t="shared" si="3"/>
        <v>2800</v>
      </c>
      <c r="F25" s="26" t="str">
        <f t="shared" si="3"/>
        <v>○○○代墊2,800元</v>
      </c>
      <c r="G25" s="15"/>
      <c r="J25" s="9"/>
    </row>
    <row r="26" spans="1:10" ht="40.799999999999997" customHeight="1" x14ac:dyDescent="0.3">
      <c r="A26" s="34" t="str">
        <f t="shared" si="2"/>
        <v>T10704000005</v>
      </c>
      <c r="B26" s="35"/>
      <c r="C26" s="22" t="str">
        <f t="shared" si="0"/>
        <v>107T0401-70</v>
      </c>
      <c r="D26" s="23" t="str">
        <f t="shared" si="3"/>
        <v>國中部比賽經費</v>
      </c>
      <c r="E26" s="24">
        <f t="shared" si="3"/>
        <v>10752</v>
      </c>
      <c r="F26" s="26" t="str">
        <f t="shared" si="3"/>
        <v>借支编號 T10704000020
借支金額230,000元
○○○代墊1,428元</v>
      </c>
      <c r="G26" s="15"/>
    </row>
    <row r="27" spans="1:10" ht="40.799999999999997" customHeight="1" x14ac:dyDescent="0.3">
      <c r="A27" s="34" t="str">
        <f t="shared" si="2"/>
        <v>E10604000006</v>
      </c>
      <c r="B27" s="35"/>
      <c r="C27" s="22" t="str">
        <f t="shared" si="0"/>
        <v>107E4305</v>
      </c>
      <c r="D27" s="23" t="str">
        <f t="shared" si="3"/>
        <v>107年改善運動環境計畫</v>
      </c>
      <c r="E27" s="24">
        <f t="shared" si="3"/>
        <v>20000</v>
      </c>
      <c r="F27" s="27">
        <f t="shared" si="3"/>
        <v>0</v>
      </c>
      <c r="G27" s="15"/>
    </row>
    <row r="28" spans="1:10" ht="42" customHeight="1" thickBot="1" x14ac:dyDescent="0.35">
      <c r="A28" s="36" t="s">
        <v>30</v>
      </c>
      <c r="B28" s="37"/>
      <c r="C28" s="17"/>
      <c r="D28" s="18"/>
      <c r="E28" s="19">
        <f>SUM(E22:E27)</f>
        <v>273160</v>
      </c>
      <c r="F28" s="17"/>
      <c r="G28" s="20"/>
    </row>
  </sheetData>
  <mergeCells count="37">
    <mergeCell ref="A14:G14"/>
    <mergeCell ref="D3:E3"/>
    <mergeCell ref="A4:D4"/>
    <mergeCell ref="E4:G4"/>
    <mergeCell ref="A5:D5"/>
    <mergeCell ref="A7:B7"/>
    <mergeCell ref="A8:B8"/>
    <mergeCell ref="A9:B9"/>
    <mergeCell ref="A10:B10"/>
    <mergeCell ref="A11:B11"/>
    <mergeCell ref="A12:B12"/>
    <mergeCell ref="A13:B13"/>
    <mergeCell ref="A1:G1"/>
    <mergeCell ref="A2:G2"/>
    <mergeCell ref="E5:E6"/>
    <mergeCell ref="F5:F6"/>
    <mergeCell ref="G5:G6"/>
    <mergeCell ref="B3:C3"/>
    <mergeCell ref="A6:B6"/>
    <mergeCell ref="A16:G16"/>
    <mergeCell ref="B18:C18"/>
    <mergeCell ref="D18:E18"/>
    <mergeCell ref="A19:D19"/>
    <mergeCell ref="E19:G19"/>
    <mergeCell ref="A17:G17"/>
    <mergeCell ref="A20:D20"/>
    <mergeCell ref="E20:E21"/>
    <mergeCell ref="F20:F21"/>
    <mergeCell ref="G20:G21"/>
    <mergeCell ref="A21:B21"/>
    <mergeCell ref="A27:B27"/>
    <mergeCell ref="A28:B28"/>
    <mergeCell ref="A22:B22"/>
    <mergeCell ref="A23:B23"/>
    <mergeCell ref="A24:B24"/>
    <mergeCell ref="A25:B25"/>
    <mergeCell ref="A26:B26"/>
  </mergeCells>
  <phoneticPr fontId="2" type="noConversion"/>
  <printOptions horizontalCentered="1"/>
  <pageMargins left="0.39370078740157483" right="0.39370078740157483" top="0.23622047244094491" bottom="0.55118110236220474" header="0.15748031496062992" footer="0.31496062992125984"/>
  <pageSetup paperSize="9" scale="7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view="pageBreakPreview" topLeftCell="A16" zoomScale="85" zoomScaleNormal="100" zoomScaleSheetLayoutView="85" workbookViewId="0">
      <selection activeCell="D18" sqref="D18:E18"/>
    </sheetView>
  </sheetViews>
  <sheetFormatPr defaultColWidth="8.88671875" defaultRowHeight="16.2" x14ac:dyDescent="0.3"/>
  <cols>
    <col min="1" max="1" width="14.6640625" style="4" customWidth="1"/>
    <col min="2" max="2" width="5.33203125" style="4" customWidth="1"/>
    <col min="3" max="3" width="17.88671875" style="4" customWidth="1"/>
    <col min="4" max="4" width="25.5546875" style="4" customWidth="1"/>
    <col min="5" max="5" width="20.77734375" style="4" customWidth="1"/>
    <col min="6" max="6" width="23.44140625" style="4" customWidth="1"/>
    <col min="7" max="7" width="12.88671875" style="4" customWidth="1"/>
    <col min="8" max="16384" width="8.88671875" style="4"/>
  </cols>
  <sheetData>
    <row r="1" spans="1:10" ht="25.8" x14ac:dyDescent="0.3">
      <c r="A1" s="57" t="s">
        <v>43</v>
      </c>
      <c r="B1" s="57"/>
      <c r="C1" s="58"/>
      <c r="D1" s="58"/>
      <c r="E1" s="58"/>
      <c r="F1" s="58"/>
      <c r="G1" s="58"/>
    </row>
    <row r="2" spans="1:10" ht="28.2" x14ac:dyDescent="0.3">
      <c r="A2" s="55" t="s">
        <v>5</v>
      </c>
      <c r="B2" s="55"/>
      <c r="C2" s="56"/>
      <c r="D2" s="56"/>
      <c r="E2" s="56"/>
      <c r="F2" s="56"/>
      <c r="G2" s="56"/>
    </row>
    <row r="3" spans="1:10" ht="28.8" customHeight="1" thickBot="1" x14ac:dyDescent="0.35">
      <c r="A3" s="5" t="s">
        <v>39</v>
      </c>
      <c r="B3" s="47" t="str">
        <f>A9</f>
        <v>E10604000003</v>
      </c>
      <c r="C3" s="47"/>
      <c r="D3" s="65">
        <f ca="1">TODAY()</f>
        <v>43340</v>
      </c>
      <c r="E3" s="65"/>
      <c r="F3" s="6"/>
      <c r="G3" s="7" t="s">
        <v>9</v>
      </c>
    </row>
    <row r="4" spans="1:10" ht="34.799999999999997" customHeight="1" x14ac:dyDescent="0.3">
      <c r="A4" s="66" t="s">
        <v>34</v>
      </c>
      <c r="B4" s="67"/>
      <c r="C4" s="68"/>
      <c r="D4" s="68"/>
      <c r="E4" s="52">
        <f>E13</f>
        <v>273160</v>
      </c>
      <c r="F4" s="53"/>
      <c r="G4" s="54"/>
    </row>
    <row r="5" spans="1:10" ht="19.8" x14ac:dyDescent="0.3">
      <c r="A5" s="38" t="s">
        <v>0</v>
      </c>
      <c r="B5" s="39"/>
      <c r="C5" s="39"/>
      <c r="D5" s="40"/>
      <c r="E5" s="41" t="s">
        <v>3</v>
      </c>
      <c r="F5" s="41" t="s">
        <v>2</v>
      </c>
      <c r="G5" s="43" t="s">
        <v>1</v>
      </c>
    </row>
    <row r="6" spans="1:10" s="9" customFormat="1" ht="39.6" customHeight="1" x14ac:dyDescent="0.3">
      <c r="A6" s="38" t="s">
        <v>31</v>
      </c>
      <c r="B6" s="40"/>
      <c r="C6" s="8" t="s">
        <v>28</v>
      </c>
      <c r="D6" s="8" t="s">
        <v>29</v>
      </c>
      <c r="E6" s="42"/>
      <c r="F6" s="42"/>
      <c r="G6" s="44"/>
    </row>
    <row r="7" spans="1:10" s="30" customFormat="1" ht="40.799999999999997" customHeight="1" x14ac:dyDescent="0.3">
      <c r="A7" s="34" t="str">
        <f>'計畫1-2'!A7:B7</f>
        <v>E10704000001</v>
      </c>
      <c r="B7" s="35"/>
      <c r="C7" s="22" t="str">
        <f>'計畫1-2'!C7</f>
        <v>107E44404</v>
      </c>
      <c r="D7" s="23" t="str">
        <f>'計畫1-2'!D7</f>
        <v xml:space="preserve">107年全中運縣府補助款  </v>
      </c>
      <c r="E7" s="24">
        <f>'計畫1-2'!E7</f>
        <v>218494</v>
      </c>
      <c r="F7" s="28" t="str">
        <f>'計畫1-2'!F7</f>
        <v>借支编號 T10704000020
借支金額230,000元
○○○代墊3,262元
○○○代墊6,062元</v>
      </c>
      <c r="G7" s="29"/>
    </row>
    <row r="8" spans="1:10" s="30" customFormat="1" ht="40.799999999999997" customHeight="1" x14ac:dyDescent="0.3">
      <c r="A8" s="34" t="str">
        <f>'計畫1-2'!A8:B8</f>
        <v>E10704000002</v>
      </c>
      <c r="B8" s="35"/>
      <c r="C8" s="22" t="str">
        <f>'計畫1-2'!C8</f>
        <v>106E4317-2</v>
      </c>
      <c r="D8" s="23" t="str">
        <f>'計畫1-2'!D8</f>
        <v>田徑-(106)獎勵聘任運動教練補助</v>
      </c>
      <c r="E8" s="24">
        <f>'計畫1-2'!E8</f>
        <v>11784</v>
      </c>
      <c r="F8" s="28" t="str">
        <f>'計畫1-2'!F8</f>
        <v>借支编號 T10704000020
借支金額230,000元
○○○代墊278元</v>
      </c>
      <c r="G8" s="31"/>
    </row>
    <row r="9" spans="1:10" s="30" customFormat="1" ht="40.799999999999997" customHeight="1" x14ac:dyDescent="0.3">
      <c r="A9" s="34" t="str">
        <f>'計畫1-2'!A9:B9</f>
        <v>E10604000003</v>
      </c>
      <c r="B9" s="35"/>
      <c r="C9" s="22" t="str">
        <f>'計畫1-2'!C9</f>
        <v>106E4314-1</v>
      </c>
      <c r="D9" s="23" t="str">
        <f>'計畫1-2'!D9</f>
        <v>防護員巡迴計畫</v>
      </c>
      <c r="E9" s="24">
        <f>'計畫1-2'!E9</f>
        <v>9330</v>
      </c>
      <c r="F9" s="28" t="str">
        <f>'計畫1-2'!F9</f>
        <v>○○○代墊9,330元</v>
      </c>
      <c r="G9" s="31"/>
    </row>
    <row r="10" spans="1:10" s="30" customFormat="1" ht="40.799999999999997" customHeight="1" x14ac:dyDescent="0.3">
      <c r="A10" s="34" t="str">
        <f>'計畫1-2'!A10:B10</f>
        <v>E10704000004</v>
      </c>
      <c r="B10" s="35"/>
      <c r="C10" s="22" t="str">
        <f>'計畫1-2'!C10</f>
        <v>107E4602</v>
      </c>
      <c r="D10" s="23" t="str">
        <f>'計畫1-2'!D10</f>
        <v>107年發展特色運動計畫</v>
      </c>
      <c r="E10" s="24">
        <f>'計畫1-2'!E10</f>
        <v>2800</v>
      </c>
      <c r="F10" s="28" t="str">
        <f>'計畫1-2'!F10</f>
        <v>○○○代墊2,800元</v>
      </c>
      <c r="G10" s="32"/>
      <c r="J10" s="33"/>
    </row>
    <row r="11" spans="1:10" s="30" customFormat="1" ht="40.799999999999997" customHeight="1" x14ac:dyDescent="0.3">
      <c r="A11" s="34" t="str">
        <f>'計畫1-2'!A11:B11</f>
        <v>T10704000005</v>
      </c>
      <c r="B11" s="35"/>
      <c r="C11" s="22" t="str">
        <f>'計畫1-2'!C11</f>
        <v>107T0401-70</v>
      </c>
      <c r="D11" s="23" t="str">
        <f>'計畫1-2'!D11</f>
        <v>國中部比賽經費</v>
      </c>
      <c r="E11" s="24">
        <f>'計畫1-2'!E11</f>
        <v>10752</v>
      </c>
      <c r="F11" s="28" t="str">
        <f>'計畫1-2'!F11</f>
        <v>借支编號 T10704000020
借支金額230,000元
○○○代墊1,428元</v>
      </c>
      <c r="G11" s="32"/>
    </row>
    <row r="12" spans="1:10" s="30" customFormat="1" ht="40.799999999999997" customHeight="1" x14ac:dyDescent="0.3">
      <c r="A12" s="34" t="str">
        <f>'計畫1-2'!A12:B12</f>
        <v>E10604000006</v>
      </c>
      <c r="B12" s="35"/>
      <c r="C12" s="22" t="str">
        <f>'計畫1-2'!C12</f>
        <v>107E4305</v>
      </c>
      <c r="D12" s="23" t="str">
        <f>'計畫1-2'!D12</f>
        <v>107年改善運動環境計畫</v>
      </c>
      <c r="E12" s="24">
        <f>'計畫1-2'!E12</f>
        <v>20000</v>
      </c>
      <c r="F12" s="28">
        <f>'計畫1-2'!F12</f>
        <v>0</v>
      </c>
      <c r="G12" s="32"/>
    </row>
    <row r="13" spans="1:10" ht="41.4" customHeight="1" thickBot="1" x14ac:dyDescent="0.35">
      <c r="A13" s="36" t="s">
        <v>30</v>
      </c>
      <c r="B13" s="37"/>
      <c r="C13" s="17"/>
      <c r="D13" s="18"/>
      <c r="E13" s="19">
        <f>SUM(E7:E12)</f>
        <v>273160</v>
      </c>
      <c r="F13" s="17"/>
      <c r="G13" s="20"/>
    </row>
    <row r="14" spans="1:10" ht="23.4" customHeight="1" thickBot="1" x14ac:dyDescent="0.35">
      <c r="A14" s="59"/>
      <c r="B14" s="59"/>
      <c r="C14" s="60"/>
      <c r="D14" s="60"/>
      <c r="E14" s="60"/>
      <c r="F14" s="60"/>
      <c r="G14" s="60"/>
    </row>
    <row r="15" spans="1:10" ht="12.6" customHeight="1" x14ac:dyDescent="0.3">
      <c r="A15" s="21"/>
      <c r="B15" s="21"/>
      <c r="C15" s="21"/>
      <c r="D15" s="21"/>
      <c r="E15" s="21"/>
      <c r="F15" s="21"/>
      <c r="G15" s="21"/>
    </row>
    <row r="16" spans="1:10" ht="25.8" x14ac:dyDescent="0.3">
      <c r="A16" s="45" t="s">
        <v>4</v>
      </c>
      <c r="B16" s="45"/>
      <c r="C16" s="46"/>
      <c r="D16" s="46"/>
      <c r="E16" s="46"/>
      <c r="F16" s="46"/>
      <c r="G16" s="46"/>
    </row>
    <row r="17" spans="1:10" ht="28.2" x14ac:dyDescent="0.3">
      <c r="A17" s="55" t="s">
        <v>5</v>
      </c>
      <c r="B17" s="55"/>
      <c r="C17" s="56"/>
      <c r="D17" s="56"/>
      <c r="E17" s="56"/>
      <c r="F17" s="56"/>
      <c r="G17" s="56"/>
    </row>
    <row r="18" spans="1:10" ht="28.8" customHeight="1" thickBot="1" x14ac:dyDescent="0.35">
      <c r="A18" s="5" t="s">
        <v>40</v>
      </c>
      <c r="B18" s="47" t="str">
        <f>A25</f>
        <v>E10704000004</v>
      </c>
      <c r="C18" s="47"/>
      <c r="D18" s="65">
        <f ca="1">TODAY()</f>
        <v>43340</v>
      </c>
      <c r="E18" s="65"/>
      <c r="F18" s="6"/>
      <c r="G18" s="7" t="s">
        <v>9</v>
      </c>
    </row>
    <row r="19" spans="1:10" ht="34.799999999999997" customHeight="1" x14ac:dyDescent="0.3">
      <c r="A19" s="49" t="str">
        <f>A4</f>
        <v>所屬年度月份：107年度  月份</v>
      </c>
      <c r="B19" s="50"/>
      <c r="C19" s="51"/>
      <c r="D19" s="51"/>
      <c r="E19" s="52">
        <f>E28</f>
        <v>273160</v>
      </c>
      <c r="F19" s="53"/>
      <c r="G19" s="54"/>
    </row>
    <row r="20" spans="1:10" ht="19.8" x14ac:dyDescent="0.3">
      <c r="A20" s="38" t="s">
        <v>0</v>
      </c>
      <c r="B20" s="39"/>
      <c r="C20" s="39"/>
      <c r="D20" s="40"/>
      <c r="E20" s="41" t="s">
        <v>3</v>
      </c>
      <c r="F20" s="41" t="s">
        <v>2</v>
      </c>
      <c r="G20" s="43" t="s">
        <v>1</v>
      </c>
    </row>
    <row r="21" spans="1:10" s="9" customFormat="1" ht="39.6" customHeight="1" x14ac:dyDescent="0.3">
      <c r="A21" s="38" t="s">
        <v>31</v>
      </c>
      <c r="B21" s="40"/>
      <c r="C21" s="8" t="s">
        <v>28</v>
      </c>
      <c r="D21" s="8" t="s">
        <v>29</v>
      </c>
      <c r="E21" s="42"/>
      <c r="F21" s="42"/>
      <c r="G21" s="44"/>
    </row>
    <row r="22" spans="1:10" ht="40.799999999999997" customHeight="1" x14ac:dyDescent="0.3">
      <c r="A22" s="34" t="str">
        <f>A7</f>
        <v>E10704000001</v>
      </c>
      <c r="B22" s="35"/>
      <c r="C22" s="22" t="str">
        <f t="shared" ref="C22:F27" si="0">C7</f>
        <v>107E44404</v>
      </c>
      <c r="D22" s="23" t="str">
        <f t="shared" si="0"/>
        <v xml:space="preserve">107年全中運縣府補助款  </v>
      </c>
      <c r="E22" s="24">
        <f t="shared" si="0"/>
        <v>218494</v>
      </c>
      <c r="F22" s="25" t="str">
        <f t="shared" si="0"/>
        <v>借支编號 T10704000020
借支金額230,000元
○○○代墊3,262元
○○○代墊6,062元</v>
      </c>
      <c r="G22" s="13"/>
    </row>
    <row r="23" spans="1:10" ht="40.799999999999997" customHeight="1" x14ac:dyDescent="0.3">
      <c r="A23" s="34" t="str">
        <f t="shared" ref="A23:A27" si="1">A8</f>
        <v>E10704000002</v>
      </c>
      <c r="B23" s="35"/>
      <c r="C23" s="22" t="str">
        <f t="shared" si="0"/>
        <v>106E4317-2</v>
      </c>
      <c r="D23" s="23" t="str">
        <f t="shared" si="0"/>
        <v>田徑-(106)獎勵聘任運動教練補助</v>
      </c>
      <c r="E23" s="24">
        <f t="shared" si="0"/>
        <v>11784</v>
      </c>
      <c r="F23" s="26" t="str">
        <f t="shared" si="0"/>
        <v>借支编號 T10704000020
借支金額230,000元
○○○代墊278元</v>
      </c>
      <c r="G23" s="14"/>
    </row>
    <row r="24" spans="1:10" ht="40.799999999999997" customHeight="1" x14ac:dyDescent="0.3">
      <c r="A24" s="34" t="str">
        <f t="shared" si="1"/>
        <v>E10604000003</v>
      </c>
      <c r="B24" s="35"/>
      <c r="C24" s="22" t="str">
        <f t="shared" si="0"/>
        <v>106E4314-1</v>
      </c>
      <c r="D24" s="23" t="str">
        <f t="shared" si="0"/>
        <v>防護員巡迴計畫</v>
      </c>
      <c r="E24" s="24">
        <f t="shared" si="0"/>
        <v>9330</v>
      </c>
      <c r="F24" s="26" t="str">
        <f t="shared" si="0"/>
        <v>○○○代墊9,330元</v>
      </c>
      <c r="G24" s="14"/>
    </row>
    <row r="25" spans="1:10" ht="40.799999999999997" customHeight="1" x14ac:dyDescent="0.3">
      <c r="A25" s="34" t="str">
        <f t="shared" si="1"/>
        <v>E10704000004</v>
      </c>
      <c r="B25" s="35"/>
      <c r="C25" s="22" t="str">
        <f t="shared" si="0"/>
        <v>107E4602</v>
      </c>
      <c r="D25" s="23" t="str">
        <f t="shared" si="0"/>
        <v>107年發展特色運動計畫</v>
      </c>
      <c r="E25" s="24">
        <f t="shared" si="0"/>
        <v>2800</v>
      </c>
      <c r="F25" s="26" t="str">
        <f t="shared" si="0"/>
        <v>○○○代墊2,800元</v>
      </c>
      <c r="G25" s="15"/>
      <c r="J25" s="9"/>
    </row>
    <row r="26" spans="1:10" ht="40.799999999999997" customHeight="1" x14ac:dyDescent="0.3">
      <c r="A26" s="34" t="str">
        <f t="shared" si="1"/>
        <v>T10704000005</v>
      </c>
      <c r="B26" s="35"/>
      <c r="C26" s="22" t="str">
        <f t="shared" si="0"/>
        <v>107T0401-70</v>
      </c>
      <c r="D26" s="23" t="str">
        <f t="shared" si="0"/>
        <v>國中部比賽經費</v>
      </c>
      <c r="E26" s="24">
        <f t="shared" si="0"/>
        <v>10752</v>
      </c>
      <c r="F26" s="26" t="str">
        <f t="shared" si="0"/>
        <v>借支编號 T10704000020
借支金額230,000元
○○○代墊1,428元</v>
      </c>
      <c r="G26" s="15"/>
    </row>
    <row r="27" spans="1:10" ht="40.799999999999997" customHeight="1" x14ac:dyDescent="0.3">
      <c r="A27" s="34" t="str">
        <f t="shared" si="1"/>
        <v>E10604000006</v>
      </c>
      <c r="B27" s="35"/>
      <c r="C27" s="22" t="str">
        <f t="shared" si="0"/>
        <v>107E4305</v>
      </c>
      <c r="D27" s="23" t="str">
        <f t="shared" si="0"/>
        <v>107年改善運動環境計畫</v>
      </c>
      <c r="E27" s="24">
        <f t="shared" si="0"/>
        <v>20000</v>
      </c>
      <c r="F27" s="27">
        <f t="shared" si="0"/>
        <v>0</v>
      </c>
      <c r="G27" s="15"/>
    </row>
    <row r="28" spans="1:10" ht="42" customHeight="1" thickBot="1" x14ac:dyDescent="0.35">
      <c r="A28" s="36" t="s">
        <v>30</v>
      </c>
      <c r="B28" s="37"/>
      <c r="C28" s="17"/>
      <c r="D28" s="18"/>
      <c r="E28" s="19">
        <f>SUM(E22:E27)</f>
        <v>273160</v>
      </c>
      <c r="F28" s="17"/>
      <c r="G28" s="20"/>
    </row>
  </sheetData>
  <mergeCells count="37">
    <mergeCell ref="A7:B7"/>
    <mergeCell ref="A1:G1"/>
    <mergeCell ref="A2:G2"/>
    <mergeCell ref="B3:C3"/>
    <mergeCell ref="D3:E3"/>
    <mergeCell ref="A4:D4"/>
    <mergeCell ref="E4:G4"/>
    <mergeCell ref="A5:D5"/>
    <mergeCell ref="E5:E6"/>
    <mergeCell ref="F5:F6"/>
    <mergeCell ref="G5:G6"/>
    <mergeCell ref="A6:B6"/>
    <mergeCell ref="A19:D19"/>
    <mergeCell ref="E19:G19"/>
    <mergeCell ref="A8:B8"/>
    <mergeCell ref="A9:B9"/>
    <mergeCell ref="A10:B10"/>
    <mergeCell ref="A11:B11"/>
    <mergeCell ref="A12:B12"/>
    <mergeCell ref="A13:B13"/>
    <mergeCell ref="A14:G14"/>
    <mergeCell ref="A16:G16"/>
    <mergeCell ref="A17:G17"/>
    <mergeCell ref="B18:C18"/>
    <mergeCell ref="D18:E18"/>
    <mergeCell ref="A28:B28"/>
    <mergeCell ref="A20:D20"/>
    <mergeCell ref="E20:E21"/>
    <mergeCell ref="F20:F21"/>
    <mergeCell ref="G20:G21"/>
    <mergeCell ref="A21:B21"/>
    <mergeCell ref="A22:B22"/>
    <mergeCell ref="A23:B23"/>
    <mergeCell ref="A24:B24"/>
    <mergeCell ref="A25:B25"/>
    <mergeCell ref="A26:B26"/>
    <mergeCell ref="A27:B27"/>
  </mergeCells>
  <phoneticPr fontId="2" type="noConversion"/>
  <printOptions horizontalCentered="1"/>
  <pageMargins left="0.39370078740157483" right="0.39370078740157483" top="0.23622047244094491" bottom="0.55118110236220474" header="0.15748031496062992" footer="0.31496062992125984"/>
  <pageSetup paperSize="9" scale="7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"/>
  <sheetViews>
    <sheetView view="pageBreakPreview" topLeftCell="A2" zoomScaleNormal="100" zoomScaleSheetLayoutView="100" workbookViewId="0">
      <selection activeCell="E7" sqref="E7"/>
    </sheetView>
  </sheetViews>
  <sheetFormatPr defaultColWidth="8.88671875" defaultRowHeight="16.2" x14ac:dyDescent="0.3"/>
  <cols>
    <col min="1" max="1" width="14.6640625" style="4" customWidth="1"/>
    <col min="2" max="2" width="5.33203125" style="4" customWidth="1"/>
    <col min="3" max="3" width="17.88671875" style="4" customWidth="1"/>
    <col min="4" max="4" width="25.5546875" style="4" customWidth="1"/>
    <col min="5" max="5" width="20.77734375" style="4" customWidth="1"/>
    <col min="6" max="6" width="23.44140625" style="4" customWidth="1"/>
    <col min="7" max="7" width="12.88671875" style="4" customWidth="1"/>
    <col min="8" max="16384" width="8.88671875" style="4"/>
  </cols>
  <sheetData>
    <row r="1" spans="1:10" ht="25.8" x14ac:dyDescent="0.3">
      <c r="A1" s="57" t="s">
        <v>43</v>
      </c>
      <c r="B1" s="57"/>
      <c r="C1" s="58"/>
      <c r="D1" s="58"/>
      <c r="E1" s="58"/>
      <c r="F1" s="58"/>
      <c r="G1" s="58"/>
    </row>
    <row r="2" spans="1:10" ht="28.2" x14ac:dyDescent="0.3">
      <c r="A2" s="55" t="s">
        <v>5</v>
      </c>
      <c r="B2" s="55"/>
      <c r="C2" s="56"/>
      <c r="D2" s="56"/>
      <c r="E2" s="56"/>
      <c r="F2" s="56"/>
      <c r="G2" s="56"/>
    </row>
    <row r="3" spans="1:10" ht="28.8" customHeight="1" thickBot="1" x14ac:dyDescent="0.35">
      <c r="A3" s="5" t="s">
        <v>42</v>
      </c>
      <c r="B3" s="47" t="str">
        <f>A11</f>
        <v>T10704000005</v>
      </c>
      <c r="C3" s="47"/>
      <c r="D3" s="65">
        <f ca="1">TODAY()</f>
        <v>43340</v>
      </c>
      <c r="E3" s="65"/>
      <c r="F3" s="6"/>
      <c r="G3" s="7" t="s">
        <v>9</v>
      </c>
    </row>
    <row r="4" spans="1:10" ht="34.799999999999997" customHeight="1" x14ac:dyDescent="0.3">
      <c r="A4" s="66" t="s">
        <v>33</v>
      </c>
      <c r="B4" s="67"/>
      <c r="C4" s="68"/>
      <c r="D4" s="68"/>
      <c r="E4" s="52">
        <f>E13</f>
        <v>273160</v>
      </c>
      <c r="F4" s="53"/>
      <c r="G4" s="54"/>
    </row>
    <row r="5" spans="1:10" ht="19.8" x14ac:dyDescent="0.3">
      <c r="A5" s="38" t="s">
        <v>0</v>
      </c>
      <c r="B5" s="39"/>
      <c r="C5" s="39"/>
      <c r="D5" s="40"/>
      <c r="E5" s="41" t="s">
        <v>3</v>
      </c>
      <c r="F5" s="41" t="s">
        <v>2</v>
      </c>
      <c r="G5" s="43" t="s">
        <v>1</v>
      </c>
    </row>
    <row r="6" spans="1:10" s="9" customFormat="1" ht="39.6" customHeight="1" x14ac:dyDescent="0.3">
      <c r="A6" s="38" t="s">
        <v>31</v>
      </c>
      <c r="B6" s="40"/>
      <c r="C6" s="8" t="s">
        <v>28</v>
      </c>
      <c r="D6" s="8" t="s">
        <v>29</v>
      </c>
      <c r="E6" s="42"/>
      <c r="F6" s="42"/>
      <c r="G6" s="44"/>
    </row>
    <row r="7" spans="1:10" s="30" customFormat="1" ht="40.799999999999997" customHeight="1" x14ac:dyDescent="0.3">
      <c r="A7" s="34" t="str">
        <f>'計畫1-2'!A7:B7</f>
        <v>E10704000001</v>
      </c>
      <c r="B7" s="35"/>
      <c r="C7" s="22" t="str">
        <f>'計畫1-2'!C7</f>
        <v>107E44404</v>
      </c>
      <c r="D7" s="23" t="str">
        <f>'計畫1-2'!D7</f>
        <v xml:space="preserve">107年全中運縣府補助款  </v>
      </c>
      <c r="E7" s="24">
        <f>'計畫1-2'!E7</f>
        <v>218494</v>
      </c>
      <c r="F7" s="28" t="str">
        <f>'計畫1-2'!F7</f>
        <v>借支编號 T10704000020
借支金額230,000元
○○○代墊3,262元
○○○代墊6,062元</v>
      </c>
      <c r="G7" s="29"/>
    </row>
    <row r="8" spans="1:10" s="30" customFormat="1" ht="40.799999999999997" customHeight="1" x14ac:dyDescent="0.3">
      <c r="A8" s="34" t="str">
        <f>'計畫1-2'!A8:B8</f>
        <v>E10704000002</v>
      </c>
      <c r="B8" s="35"/>
      <c r="C8" s="22" t="str">
        <f>'計畫1-2'!C8</f>
        <v>106E4317-2</v>
      </c>
      <c r="D8" s="23" t="str">
        <f>'計畫1-2'!D8</f>
        <v>田徑-(106)獎勵聘任運動教練補助</v>
      </c>
      <c r="E8" s="24">
        <f>'計畫1-2'!E8</f>
        <v>11784</v>
      </c>
      <c r="F8" s="28" t="str">
        <f>'計畫1-2'!F8</f>
        <v>借支编號 T10704000020
借支金額230,000元
○○○代墊278元</v>
      </c>
      <c r="G8" s="31"/>
    </row>
    <row r="9" spans="1:10" s="30" customFormat="1" ht="40.799999999999997" customHeight="1" x14ac:dyDescent="0.3">
      <c r="A9" s="34" t="str">
        <f>'計畫1-2'!A9:B9</f>
        <v>E10604000003</v>
      </c>
      <c r="B9" s="35"/>
      <c r="C9" s="22" t="str">
        <f>'計畫1-2'!C9</f>
        <v>106E4314-1</v>
      </c>
      <c r="D9" s="23" t="str">
        <f>'計畫1-2'!D9</f>
        <v>防護員巡迴計畫</v>
      </c>
      <c r="E9" s="24">
        <f>'計畫1-2'!E9</f>
        <v>9330</v>
      </c>
      <c r="F9" s="28" t="str">
        <f>'計畫1-2'!F9</f>
        <v>○○○代墊9,330元</v>
      </c>
      <c r="G9" s="31"/>
    </row>
    <row r="10" spans="1:10" s="30" customFormat="1" ht="40.799999999999997" customHeight="1" x14ac:dyDescent="0.3">
      <c r="A10" s="34" t="str">
        <f>'計畫1-2'!A10:B10</f>
        <v>E10704000004</v>
      </c>
      <c r="B10" s="35"/>
      <c r="C10" s="22" t="str">
        <f>'計畫1-2'!C10</f>
        <v>107E4602</v>
      </c>
      <c r="D10" s="23" t="str">
        <f>'計畫1-2'!D10</f>
        <v>107年發展特色運動計畫</v>
      </c>
      <c r="E10" s="24">
        <f>'計畫1-2'!E10</f>
        <v>2800</v>
      </c>
      <c r="F10" s="28" t="str">
        <f>'計畫1-2'!F10</f>
        <v>○○○代墊2,800元</v>
      </c>
      <c r="G10" s="32"/>
      <c r="J10" s="33"/>
    </row>
    <row r="11" spans="1:10" s="30" customFormat="1" ht="40.799999999999997" customHeight="1" x14ac:dyDescent="0.3">
      <c r="A11" s="34" t="str">
        <f>'計畫1-2'!A11:B11</f>
        <v>T10704000005</v>
      </c>
      <c r="B11" s="35"/>
      <c r="C11" s="22" t="str">
        <f>'計畫1-2'!C11</f>
        <v>107T0401-70</v>
      </c>
      <c r="D11" s="23" t="str">
        <f>'計畫1-2'!D11</f>
        <v>國中部比賽經費</v>
      </c>
      <c r="E11" s="24">
        <f>'計畫1-2'!E11</f>
        <v>10752</v>
      </c>
      <c r="F11" s="28" t="str">
        <f>'計畫1-2'!F11</f>
        <v>借支编號 T10704000020
借支金額230,000元
○○○代墊1,428元</v>
      </c>
      <c r="G11" s="32"/>
    </row>
    <row r="12" spans="1:10" s="30" customFormat="1" ht="40.799999999999997" customHeight="1" x14ac:dyDescent="0.3">
      <c r="A12" s="34" t="str">
        <f>'計畫1-2'!A12:B12</f>
        <v>E10604000006</v>
      </c>
      <c r="B12" s="35"/>
      <c r="C12" s="22" t="str">
        <f>'計畫1-2'!C12</f>
        <v>107E4305</v>
      </c>
      <c r="D12" s="23" t="str">
        <f>'計畫1-2'!D12</f>
        <v>107年改善運動環境計畫</v>
      </c>
      <c r="E12" s="24">
        <f>'計畫1-2'!E12</f>
        <v>20000</v>
      </c>
      <c r="F12" s="28">
        <f>'計畫1-2'!F12</f>
        <v>0</v>
      </c>
      <c r="G12" s="32"/>
    </row>
    <row r="13" spans="1:10" ht="41.4" customHeight="1" thickBot="1" x14ac:dyDescent="0.35">
      <c r="A13" s="36" t="s">
        <v>30</v>
      </c>
      <c r="B13" s="37"/>
      <c r="C13" s="17"/>
      <c r="D13" s="18"/>
      <c r="E13" s="19">
        <f>SUM(E7:E12)</f>
        <v>273160</v>
      </c>
      <c r="F13" s="17"/>
      <c r="G13" s="20"/>
    </row>
    <row r="14" spans="1:10" ht="23.4" customHeight="1" thickBot="1" x14ac:dyDescent="0.35">
      <c r="A14" s="59"/>
      <c r="B14" s="59"/>
      <c r="C14" s="60"/>
      <c r="D14" s="60"/>
      <c r="E14" s="60"/>
      <c r="F14" s="60"/>
      <c r="G14" s="60"/>
    </row>
    <row r="15" spans="1:10" ht="12.6" customHeight="1" x14ac:dyDescent="0.3">
      <c r="A15" s="21"/>
      <c r="B15" s="21"/>
      <c r="C15" s="21"/>
      <c r="D15" s="21"/>
      <c r="E15" s="21"/>
      <c r="F15" s="21"/>
      <c r="G15" s="21"/>
    </row>
    <row r="16" spans="1:10" ht="25.8" x14ac:dyDescent="0.3">
      <c r="A16" s="45" t="s">
        <v>4</v>
      </c>
      <c r="B16" s="45"/>
      <c r="C16" s="46"/>
      <c r="D16" s="46"/>
      <c r="E16" s="46"/>
      <c r="F16" s="46"/>
      <c r="G16" s="46"/>
    </row>
    <row r="17" spans="1:10" ht="28.2" x14ac:dyDescent="0.3">
      <c r="A17" s="55" t="s">
        <v>5</v>
      </c>
      <c r="B17" s="55"/>
      <c r="C17" s="56"/>
      <c r="D17" s="56"/>
      <c r="E17" s="56"/>
      <c r="F17" s="56"/>
      <c r="G17" s="56"/>
    </row>
    <row r="18" spans="1:10" ht="28.8" customHeight="1" thickBot="1" x14ac:dyDescent="0.35">
      <c r="A18" s="5" t="s">
        <v>41</v>
      </c>
      <c r="B18" s="47" t="str">
        <f>A27</f>
        <v>E10604000006</v>
      </c>
      <c r="C18" s="47"/>
      <c r="D18" s="65">
        <f ca="1">TODAY()</f>
        <v>43340</v>
      </c>
      <c r="E18" s="65"/>
      <c r="F18" s="6"/>
      <c r="G18" s="7" t="s">
        <v>9</v>
      </c>
    </row>
    <row r="19" spans="1:10" ht="34.799999999999997" customHeight="1" x14ac:dyDescent="0.3">
      <c r="A19" s="49" t="str">
        <f>A4</f>
        <v>所屬年度月份：107年度  月份</v>
      </c>
      <c r="B19" s="50"/>
      <c r="C19" s="51"/>
      <c r="D19" s="51"/>
      <c r="E19" s="52">
        <f>E28</f>
        <v>273160</v>
      </c>
      <c r="F19" s="53"/>
      <c r="G19" s="54"/>
    </row>
    <row r="20" spans="1:10" ht="19.8" x14ac:dyDescent="0.3">
      <c r="A20" s="38" t="s">
        <v>0</v>
      </c>
      <c r="B20" s="39"/>
      <c r="C20" s="39"/>
      <c r="D20" s="40"/>
      <c r="E20" s="41" t="s">
        <v>3</v>
      </c>
      <c r="F20" s="41" t="s">
        <v>2</v>
      </c>
      <c r="G20" s="43" t="s">
        <v>1</v>
      </c>
    </row>
    <row r="21" spans="1:10" s="9" customFormat="1" ht="39.6" customHeight="1" x14ac:dyDescent="0.3">
      <c r="A21" s="38" t="s">
        <v>31</v>
      </c>
      <c r="B21" s="40"/>
      <c r="C21" s="8" t="s">
        <v>28</v>
      </c>
      <c r="D21" s="8" t="s">
        <v>29</v>
      </c>
      <c r="E21" s="42"/>
      <c r="F21" s="42"/>
      <c r="G21" s="44"/>
    </row>
    <row r="22" spans="1:10" ht="40.799999999999997" customHeight="1" x14ac:dyDescent="0.3">
      <c r="A22" s="34" t="str">
        <f>A7</f>
        <v>E10704000001</v>
      </c>
      <c r="B22" s="35"/>
      <c r="C22" s="22" t="str">
        <f t="shared" ref="C22:F27" si="0">C7</f>
        <v>107E44404</v>
      </c>
      <c r="D22" s="23" t="str">
        <f t="shared" si="0"/>
        <v xml:space="preserve">107年全中運縣府補助款  </v>
      </c>
      <c r="E22" s="24">
        <f t="shared" si="0"/>
        <v>218494</v>
      </c>
      <c r="F22" s="25" t="str">
        <f t="shared" si="0"/>
        <v>借支编號 T10704000020
借支金額230,000元
○○○代墊3,262元
○○○代墊6,062元</v>
      </c>
      <c r="G22" s="13"/>
    </row>
    <row r="23" spans="1:10" ht="40.799999999999997" customHeight="1" x14ac:dyDescent="0.3">
      <c r="A23" s="34" t="str">
        <f t="shared" ref="A23:A27" si="1">A8</f>
        <v>E10704000002</v>
      </c>
      <c r="B23" s="35"/>
      <c r="C23" s="22" t="str">
        <f t="shared" si="0"/>
        <v>106E4317-2</v>
      </c>
      <c r="D23" s="23" t="str">
        <f t="shared" si="0"/>
        <v>田徑-(106)獎勵聘任運動教練補助</v>
      </c>
      <c r="E23" s="24">
        <f t="shared" si="0"/>
        <v>11784</v>
      </c>
      <c r="F23" s="26" t="str">
        <f t="shared" si="0"/>
        <v>借支编號 T10704000020
借支金額230,000元
○○○代墊278元</v>
      </c>
      <c r="G23" s="14"/>
    </row>
    <row r="24" spans="1:10" ht="40.799999999999997" customHeight="1" x14ac:dyDescent="0.3">
      <c r="A24" s="34" t="str">
        <f t="shared" si="1"/>
        <v>E10604000003</v>
      </c>
      <c r="B24" s="35"/>
      <c r="C24" s="22" t="str">
        <f t="shared" si="0"/>
        <v>106E4314-1</v>
      </c>
      <c r="D24" s="23" t="str">
        <f t="shared" si="0"/>
        <v>防護員巡迴計畫</v>
      </c>
      <c r="E24" s="24">
        <f t="shared" si="0"/>
        <v>9330</v>
      </c>
      <c r="F24" s="26" t="str">
        <f t="shared" si="0"/>
        <v>○○○代墊9,330元</v>
      </c>
      <c r="G24" s="14"/>
    </row>
    <row r="25" spans="1:10" ht="40.799999999999997" customHeight="1" x14ac:dyDescent="0.3">
      <c r="A25" s="34" t="str">
        <f t="shared" si="1"/>
        <v>E10704000004</v>
      </c>
      <c r="B25" s="35"/>
      <c r="C25" s="22" t="str">
        <f t="shared" si="0"/>
        <v>107E4602</v>
      </c>
      <c r="D25" s="23" t="str">
        <f t="shared" si="0"/>
        <v>107年發展特色運動計畫</v>
      </c>
      <c r="E25" s="24">
        <f t="shared" si="0"/>
        <v>2800</v>
      </c>
      <c r="F25" s="26" t="str">
        <f t="shared" si="0"/>
        <v>○○○代墊2,800元</v>
      </c>
      <c r="G25" s="15"/>
      <c r="J25" s="9"/>
    </row>
    <row r="26" spans="1:10" ht="40.799999999999997" customHeight="1" x14ac:dyDescent="0.3">
      <c r="A26" s="34" t="str">
        <f t="shared" si="1"/>
        <v>T10704000005</v>
      </c>
      <c r="B26" s="35"/>
      <c r="C26" s="22" t="str">
        <f t="shared" si="0"/>
        <v>107T0401-70</v>
      </c>
      <c r="D26" s="23" t="str">
        <f t="shared" si="0"/>
        <v>國中部比賽經費</v>
      </c>
      <c r="E26" s="24">
        <f t="shared" si="0"/>
        <v>10752</v>
      </c>
      <c r="F26" s="26" t="str">
        <f t="shared" si="0"/>
        <v>借支编號 T10704000020
借支金額230,000元
○○○代墊1,428元</v>
      </c>
      <c r="G26" s="15"/>
    </row>
    <row r="27" spans="1:10" ht="40.799999999999997" customHeight="1" x14ac:dyDescent="0.3">
      <c r="A27" s="34" t="str">
        <f t="shared" si="1"/>
        <v>E10604000006</v>
      </c>
      <c r="B27" s="35"/>
      <c r="C27" s="22" t="str">
        <f t="shared" si="0"/>
        <v>107E4305</v>
      </c>
      <c r="D27" s="23" t="str">
        <f t="shared" si="0"/>
        <v>107年改善運動環境計畫</v>
      </c>
      <c r="E27" s="24">
        <f t="shared" si="0"/>
        <v>20000</v>
      </c>
      <c r="F27" s="27">
        <f t="shared" si="0"/>
        <v>0</v>
      </c>
      <c r="G27" s="15"/>
    </row>
    <row r="28" spans="1:10" ht="42" customHeight="1" thickBot="1" x14ac:dyDescent="0.35">
      <c r="A28" s="36" t="s">
        <v>30</v>
      </c>
      <c r="B28" s="37"/>
      <c r="C28" s="17"/>
      <c r="D28" s="18"/>
      <c r="E28" s="19">
        <f>SUM(E22:E27)</f>
        <v>273160</v>
      </c>
      <c r="F28" s="17"/>
      <c r="G28" s="20"/>
    </row>
  </sheetData>
  <mergeCells count="37">
    <mergeCell ref="A7:B7"/>
    <mergeCell ref="A1:G1"/>
    <mergeCell ref="A2:G2"/>
    <mergeCell ref="B3:C3"/>
    <mergeCell ref="D3:E3"/>
    <mergeCell ref="A4:D4"/>
    <mergeCell ref="E4:G4"/>
    <mergeCell ref="A5:D5"/>
    <mergeCell ref="E5:E6"/>
    <mergeCell ref="F5:F6"/>
    <mergeCell ref="G5:G6"/>
    <mergeCell ref="A6:B6"/>
    <mergeCell ref="A19:D19"/>
    <mergeCell ref="E19:G19"/>
    <mergeCell ref="A8:B8"/>
    <mergeCell ref="A9:B9"/>
    <mergeCell ref="A10:B10"/>
    <mergeCell ref="A11:B11"/>
    <mergeCell ref="A12:B12"/>
    <mergeCell ref="A13:B13"/>
    <mergeCell ref="A14:G14"/>
    <mergeCell ref="A16:G16"/>
    <mergeCell ref="A17:G17"/>
    <mergeCell ref="B18:C18"/>
    <mergeCell ref="D18:E18"/>
    <mergeCell ref="A28:B28"/>
    <mergeCell ref="A20:D20"/>
    <mergeCell ref="E20:E21"/>
    <mergeCell ref="F20:F21"/>
    <mergeCell ref="G20:G21"/>
    <mergeCell ref="A21:B21"/>
    <mergeCell ref="A22:B22"/>
    <mergeCell ref="A23:B23"/>
    <mergeCell ref="A24:B24"/>
    <mergeCell ref="A25:B25"/>
    <mergeCell ref="A26:B26"/>
    <mergeCell ref="A27:B27"/>
  </mergeCells>
  <phoneticPr fontId="2" type="noConversion"/>
  <printOptions horizontalCentered="1"/>
  <pageMargins left="0.39370078740157483" right="0.39370078740157483" top="0.23622047244094491" bottom="0.55118110236220474" header="0.15748031496062992" footer="0.31496062992125984"/>
  <pageSetup paperSize="9" scale="77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計畫1-2</vt:lpstr>
      <vt:lpstr>計畫3-4</vt:lpstr>
      <vt:lpstr>計畫5-6</vt:lpstr>
      <vt:lpstr>'計畫1-2'!Print_Area</vt:lpstr>
      <vt:lpstr>'計畫3-4'!Print_Area</vt:lpstr>
      <vt:lpstr>'計畫5-6'!Print_Area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2018-08-20T01:43:10Z</cp:lastPrinted>
  <dcterms:created xsi:type="dcterms:W3CDTF">2018-08-16T00:55:08Z</dcterms:created>
  <dcterms:modified xsi:type="dcterms:W3CDTF">2018-08-28T05:13:23Z</dcterms:modified>
</cp:coreProperties>
</file>